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-12" windowWidth="18696" windowHeight="9276"/>
  </bookViews>
  <sheets>
    <sheet name="EX_16" sheetId="29" r:id="rId1"/>
  </sheets>
  <externalReferences>
    <externalReference r:id="rId2"/>
  </externalReferences>
  <definedNames>
    <definedName name="_xlnm._FilterDatabase" localSheetId="0" hidden="1">EX_16!$A$2:$Q$23</definedName>
  </definedNames>
  <calcPr calcId="145621"/>
</workbook>
</file>

<file path=xl/calcChain.xml><?xml version="1.0" encoding="utf-8"?>
<calcChain xmlns="http://schemas.openxmlformats.org/spreadsheetml/2006/main">
  <c r="H23" i="29" l="1"/>
  <c r="G23" i="29"/>
  <c r="F23" i="29"/>
  <c r="H22" i="29"/>
  <c r="G22" i="29"/>
  <c r="F22" i="29"/>
  <c r="H21" i="29"/>
  <c r="G21" i="29"/>
  <c r="F21" i="29"/>
  <c r="H20" i="29"/>
  <c r="G20" i="29"/>
  <c r="F20" i="29"/>
  <c r="L19" i="29"/>
  <c r="M19" i="29" s="1"/>
  <c r="K19" i="29"/>
  <c r="I19" i="29"/>
  <c r="J19" i="29" s="1"/>
  <c r="M18" i="29"/>
  <c r="L18" i="29"/>
  <c r="I18" i="29"/>
  <c r="K18" i="29" s="1"/>
  <c r="L17" i="29"/>
  <c r="M17" i="29" s="1"/>
  <c r="K17" i="29"/>
  <c r="I17" i="29"/>
  <c r="J17" i="29" s="1"/>
  <c r="M16" i="29"/>
  <c r="L16" i="29"/>
  <c r="I16" i="29"/>
  <c r="K16" i="29" s="1"/>
  <c r="L15" i="29"/>
  <c r="M15" i="29" s="1"/>
  <c r="K15" i="29"/>
  <c r="I15" i="29"/>
  <c r="J15" i="29" s="1"/>
  <c r="M14" i="29"/>
  <c r="L14" i="29"/>
  <c r="I14" i="29"/>
  <c r="K14" i="29" s="1"/>
  <c r="L13" i="29"/>
  <c r="M13" i="29" s="1"/>
  <c r="K13" i="29"/>
  <c r="I13" i="29"/>
  <c r="J13" i="29" s="1"/>
  <c r="M12" i="29"/>
  <c r="L12" i="29"/>
  <c r="I12" i="29"/>
  <c r="K12" i="29" s="1"/>
  <c r="L11" i="29"/>
  <c r="M11" i="29" s="1"/>
  <c r="K11" i="29"/>
  <c r="I11" i="29"/>
  <c r="J11" i="29" s="1"/>
  <c r="M10" i="29"/>
  <c r="L10" i="29"/>
  <c r="I10" i="29"/>
  <c r="K10" i="29" s="1"/>
  <c r="L9" i="29"/>
  <c r="M9" i="29" s="1"/>
  <c r="K9" i="29"/>
  <c r="I9" i="29"/>
  <c r="J9" i="29" s="1"/>
  <c r="M8" i="29"/>
  <c r="L8" i="29"/>
  <c r="I8" i="29"/>
  <c r="K8" i="29" s="1"/>
  <c r="L7" i="29"/>
  <c r="M7" i="29" s="1"/>
  <c r="K7" i="29"/>
  <c r="I7" i="29"/>
  <c r="J7" i="29" s="1"/>
  <c r="M6" i="29"/>
  <c r="L6" i="29"/>
  <c r="I6" i="29"/>
  <c r="K6" i="29" s="1"/>
  <c r="L5" i="29"/>
  <c r="M5" i="29" s="1"/>
  <c r="K5" i="29"/>
  <c r="I5" i="29"/>
  <c r="J5" i="29" s="1"/>
  <c r="M4" i="29"/>
  <c r="L4" i="29"/>
  <c r="I4" i="29"/>
  <c r="K4" i="29" s="1"/>
  <c r="L3" i="29"/>
  <c r="M3" i="29" s="1"/>
  <c r="K3" i="29"/>
  <c r="I3" i="29"/>
  <c r="J3" i="29" s="1"/>
  <c r="C18" i="29"/>
  <c r="C16" i="29"/>
  <c r="C14" i="29"/>
  <c r="C12" i="29"/>
  <c r="C10" i="29"/>
  <c r="C8" i="29"/>
  <c r="C6" i="29"/>
  <c r="C4" i="29"/>
  <c r="C19" i="29"/>
  <c r="C17" i="29"/>
  <c r="C15" i="29"/>
  <c r="C13" i="29"/>
  <c r="C11" i="29"/>
  <c r="C9" i="29"/>
  <c r="C7" i="29"/>
  <c r="C5" i="29"/>
  <c r="C3" i="29"/>
  <c r="J4" i="29" l="1"/>
  <c r="J6" i="29"/>
  <c r="J8" i="29"/>
  <c r="J10" i="29"/>
  <c r="J12" i="29"/>
  <c r="J14" i="29"/>
  <c r="J16" i="29"/>
  <c r="J18" i="29"/>
</calcChain>
</file>

<file path=xl/sharedStrings.xml><?xml version="1.0" encoding="utf-8"?>
<sst xmlns="http://schemas.openxmlformats.org/spreadsheetml/2006/main" count="78" uniqueCount="48">
  <si>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</si>
  <si>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</si>
  <si>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</si>
  <si>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</si>
  <si>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</si>
  <si>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</si>
  <si>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</si>
  <si>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</si>
  <si>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</si>
  <si>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</si>
  <si>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</si>
  <si>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</si>
  <si>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</si>
  <si>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</si>
  <si>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</si>
  <si>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</si>
  <si>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</si>
  <si>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</si>
  <si>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</si>
  <si>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</si>
  <si>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</si>
  <si>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</si>
  <si>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</si>
  <si>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順位</t>
    <rPh sb="0" eb="2">
      <t>ジュンイ</t>
    </rPh>
    <phoneticPr fontId="2"/>
  </si>
  <si>
    <t>西村　良子</t>
    <rPh sb="0" eb="2">
      <t>ニシムラ</t>
    </rPh>
    <rPh sb="3" eb="5">
      <t>ヨシコ</t>
    </rPh>
    <phoneticPr fontId="2"/>
  </si>
  <si>
    <t>2組</t>
    <rPh sb="1" eb="2">
      <t>クミ</t>
    </rPh>
    <phoneticPr fontId="2"/>
  </si>
  <si>
    <t>1組</t>
    <rPh sb="1" eb="2">
      <t>クミ</t>
    </rPh>
    <phoneticPr fontId="2"/>
  </si>
  <si>
    <t>3組</t>
    <rPh sb="1" eb="2">
      <t>クミ</t>
    </rPh>
    <phoneticPr fontId="2"/>
  </si>
  <si>
    <t>山田　三郎</t>
    <rPh sb="0" eb="2">
      <t>ヤマダ</t>
    </rPh>
    <rPh sb="3" eb="5">
      <t>サブロウ</t>
    </rPh>
    <phoneticPr fontId="2"/>
  </si>
  <si>
    <t>吉本　隆</t>
    <rPh sb="0" eb="2">
      <t>ヨシモト</t>
    </rPh>
    <rPh sb="3" eb="4">
      <t>タカシ</t>
    </rPh>
    <phoneticPr fontId="2"/>
  </si>
  <si>
    <t>小山田　実</t>
    <rPh sb="0" eb="3">
      <t>オヤマダ</t>
    </rPh>
    <rPh sb="4" eb="5">
      <t>ミノル</t>
    </rPh>
    <phoneticPr fontId="2"/>
  </si>
  <si>
    <t>佐伯　美歩</t>
    <rPh sb="0" eb="2">
      <t>サエキ</t>
    </rPh>
    <rPh sb="3" eb="5">
      <t>ミホ</t>
    </rPh>
    <phoneticPr fontId="2"/>
  </si>
  <si>
    <t>佐藤　恵美</t>
    <rPh sb="0" eb="2">
      <t>サトウ</t>
    </rPh>
    <rPh sb="3" eb="5">
      <t>メグミ</t>
    </rPh>
    <phoneticPr fontId="2"/>
  </si>
  <si>
    <t>足立　優花</t>
    <rPh sb="0" eb="2">
      <t>アダチ</t>
    </rPh>
    <rPh sb="3" eb="5">
      <t>ユカ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</si>
  <si>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</si>
  <si>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</si>
  <si>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</si>
  <si>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斉藤　弘志</t>
    <rPh sb="0" eb="2">
      <t>サイトウ</t>
    </rPh>
    <rPh sb="3" eb="5">
      <t>ヒロシ</t>
    </rPh>
    <phoneticPr fontId="2"/>
  </si>
  <si>
    <t>文化祭企画・ドーナッツフリークコンテスト結果</t>
    <phoneticPr fontId="2"/>
  </si>
  <si>
    <t>No.</t>
    <phoneticPr fontId="2"/>
  </si>
  <si>
    <t>フリガナ</t>
    <phoneticPr fontId="2"/>
  </si>
  <si>
    <t>クラス</t>
    <phoneticPr fontId="2"/>
  </si>
  <si>
    <t>評価</t>
    <rPh sb="0" eb="2">
      <t>ヒョウカ</t>
    </rPh>
    <phoneticPr fontId="2"/>
  </si>
  <si>
    <t>評価基準表</t>
    <rPh sb="0" eb="2">
      <t>ヒョウカ</t>
    </rPh>
    <rPh sb="2" eb="4">
      <t>キジュン</t>
    </rPh>
    <rPh sb="4" eb="5">
      <t>ヒョウ</t>
    </rPh>
    <phoneticPr fontId="2"/>
  </si>
  <si>
    <t>以上</t>
    <rPh sb="0" eb="2">
      <t>イジョウ</t>
    </rPh>
    <phoneticPr fontId="2"/>
  </si>
  <si>
    <t>C</t>
    <phoneticPr fontId="2"/>
  </si>
  <si>
    <t>B</t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</si>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</sst>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_);[Red]\(0.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4FEF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9" fontId="0" fillId="0" borderId="22" xfId="1" applyNumberFormat="1" applyFont="1" applyFill="1" applyBorder="1">
      <alignment vertical="center"/>
    </xf>
    <xf numFmtId="9" fontId="0" fillId="0" borderId="23" xfId="1" applyNumberFormat="1" applyFont="1" applyFill="1" applyBorder="1">
      <alignment vertical="center"/>
    </xf>
    <xf numFmtId="0" fontId="6" fillId="0" borderId="5" xfId="0" applyFont="1" applyBorder="1">
      <alignment vertical="center"/>
    </xf>
    <xf numFmtId="0" fontId="0" fillId="2" borderId="14" xfId="0" applyFill="1" applyBorder="1" applyAlignment="1">
      <alignment horizontal="center" vertical="center"/>
    </xf>
    <xf numFmtId="177" fontId="0" fillId="0" borderId="8" xfId="0" applyNumberFormat="1" applyFill="1" applyBorder="1">
      <alignment vertical="center"/>
    </xf>
    <xf numFmtId="177" fontId="0" fillId="0" borderId="4" xfId="0" applyNumberFormat="1" applyFill="1" applyBorder="1">
      <alignment vertical="center"/>
    </xf>
    <xf numFmtId="177" fontId="0" fillId="0" borderId="6" xfId="0" applyNumberFormat="1" applyFill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176" fontId="0" fillId="0" borderId="40" xfId="0" applyNumberFormat="1" applyBorder="1">
      <alignment vertical="center"/>
    </xf>
    <xf numFmtId="176" fontId="0" fillId="0" borderId="19" xfId="0" applyNumberForma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5" borderId="42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0" borderId="9" xfId="0" applyFont="1" applyBorder="1">
      <alignment vertical="center"/>
    </xf>
    <xf numFmtId="0" fontId="0" fillId="0" borderId="9" xfId="0" applyBorder="1" applyAlignment="1">
      <alignment horizontal="center" vertical="center"/>
    </xf>
    <xf numFmtId="176" fontId="0" fillId="0" borderId="4" xfId="0" applyNumberForma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文化祭企画・ドーナッツフリークコンテスト結果</a:t>
            </a:r>
            <a:endParaRPr lang="en-US" altLang="ja-JP" sz="1400"/>
          </a:p>
        </c:rich>
      </c:tx>
      <c:layout>
        <c:manualLayout>
          <c:xMode val="edge"/>
          <c:yMode val="edge"/>
          <c:x val="0.20202951566803737"/>
          <c:y val="3.3320818341415932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6811261442402084E-2"/>
          <c:y val="0.16910604717456676"/>
          <c:w val="0.72211599579706276"/>
          <c:h val="0.57988562687942469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EX_16!$F$2</c:f>
              <c:strCache>
                <c:ptCount val="1"/>
                <c:pt idx="0">
                  <c:v>ドーナッツ当て</c:v>
                </c:pt>
              </c:strCache>
            </c:strRef>
          </c:tx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EX_16!$F$3:$F$19</c:f>
              <c:numCache>
                <c:formatCode>General</c:formatCode>
                <c:ptCount val="17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</c:v>
                </c:pt>
                <c:pt idx="13">
                  <c:v>3</c:v>
                </c:pt>
                <c:pt idx="14">
                  <c:v>6</c:v>
                </c:pt>
                <c:pt idx="15">
                  <c:v>3</c:v>
                </c:pt>
                <c:pt idx="16">
                  <c:v>9</c:v>
                </c:pt>
              </c:numCache>
            </c:numRef>
          </c:val>
        </c:ser>
        <c:ser>
          <c:idx val="1"/>
          <c:order val="1"/>
          <c:tx>
            <c:strRef>
              <c:f>EX_16!$G$2</c:f>
              <c:strCache>
                <c:ptCount val="1"/>
                <c:pt idx="0">
                  <c:v>プレゼン評価</c:v>
                </c:pt>
              </c:strCache>
            </c:strRef>
          </c:tx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EX_16!$G$3:$G$19</c:f>
              <c:numCache>
                <c:formatCode>General</c:formatCode>
                <c:ptCount val="17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8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</c:numCache>
            </c:numRef>
          </c:val>
        </c:ser>
        <c:ser>
          <c:idx val="2"/>
          <c:order val="2"/>
          <c:tx>
            <c:strRef>
              <c:f>EX_16!$H$2</c:f>
              <c:strCache>
                <c:ptCount val="1"/>
                <c:pt idx="0">
                  <c:v>筆記テスト</c:v>
                </c:pt>
              </c:strCache>
            </c:strRef>
          </c:tx>
          <c:invertIfNegative val="0"/>
          <c:cat>
            <c:strRef>
              <c:f>EX_16!$B$3:$B$19</c:f>
              <c:strCache>
                <c:ptCount val="17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西村　良子</c:v>
                </c:pt>
                <c:pt idx="4">
                  <c:v>山田　三郎</c:v>
                </c:pt>
                <c:pt idx="5">
                  <c:v>吉本　隆</c:v>
                </c:pt>
                <c:pt idx="6">
                  <c:v>小山田　実</c:v>
                </c:pt>
                <c:pt idx="7">
                  <c:v>佐伯　美歩</c:v>
                </c:pt>
                <c:pt idx="8">
                  <c:v>佐藤　恵美</c:v>
                </c:pt>
                <c:pt idx="9">
                  <c:v>足立　優花</c:v>
                </c:pt>
                <c:pt idx="10">
                  <c:v>小林　雄介</c:v>
                </c:pt>
                <c:pt idx="11">
                  <c:v>中村　清幸</c:v>
                </c:pt>
                <c:pt idx="12">
                  <c:v>伊藤　靖男</c:v>
                </c:pt>
                <c:pt idx="13">
                  <c:v>山本　一郎</c:v>
                </c:pt>
                <c:pt idx="14">
                  <c:v>加藤　唯</c:v>
                </c:pt>
                <c:pt idx="15">
                  <c:v>山田　和之</c:v>
                </c:pt>
                <c:pt idx="16">
                  <c:v>吉田　花子</c:v>
                </c:pt>
              </c:strCache>
            </c:strRef>
          </c:cat>
          <c:val>
            <c:numRef>
              <c:f>EX_16!$H$3:$H$19</c:f>
              <c:numCache>
                <c:formatCode>General</c:formatCode>
                <c:ptCount val="17"/>
                <c:pt idx="0">
                  <c:v>8</c:v>
                </c:pt>
                <c:pt idx="1">
                  <c:v>9</c:v>
                </c:pt>
                <c:pt idx="2">
                  <c:v>4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4</c:v>
                </c:pt>
                <c:pt idx="11">
                  <c:v>7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7</c:v>
                </c:pt>
                <c:pt idx="16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341696"/>
        <c:axId val="49103616"/>
        <c:axId val="0"/>
      </c:bar3DChart>
      <c:catAx>
        <c:axId val="453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eaVert"/>
          <a:lstStyle/>
          <a:p>
            <a:pPr>
              <a:defRPr sz="800"/>
            </a:pPr>
            <a:endParaRPr lang="ja-JP"/>
          </a:p>
        </c:txPr>
        <c:crossAx val="49103616"/>
        <c:crosses val="autoZero"/>
        <c:auto val="1"/>
        <c:lblAlgn val="ctr"/>
        <c:lblOffset val="100"/>
        <c:noMultiLvlLbl val="0"/>
      </c:catAx>
      <c:valAx>
        <c:axId val="49103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34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477422200314386"/>
          <c:y val="0.38206323547304932"/>
          <c:w val="0.15568706300509821"/>
          <c:h val="0.22351149814882501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24</xdr:row>
      <xdr:rowOff>9525</xdr:rowOff>
    </xdr:from>
    <xdr:to>
      <xdr:col>9</xdr:col>
      <xdr:colOff>571500</xdr:colOff>
      <xdr:row>40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ke\Documents\&#25991;&#21270;&#31085;&#20225;&#3001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_12"/>
      <sheetName val="EX_13"/>
      <sheetName val="EX_14"/>
      <sheetName val="EX_15"/>
      <sheetName val="EX_15 (2)"/>
      <sheetName val="EX_16旧"/>
      <sheetName val="EX_1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F2" t="str">
            <v>ドーナッツ当て</v>
          </cell>
          <cell r="G2" t="str">
            <v>プレゼン評価</v>
          </cell>
          <cell r="H2" t="str">
            <v>筆記テスト</v>
          </cell>
        </row>
        <row r="3">
          <cell r="B3" t="str">
            <v>鈴木　晴香</v>
          </cell>
          <cell r="F3">
            <v>6</v>
          </cell>
          <cell r="G3">
            <v>2</v>
          </cell>
          <cell r="H3">
            <v>8</v>
          </cell>
        </row>
        <row r="4">
          <cell r="B4" t="str">
            <v>斉藤　弘志</v>
          </cell>
          <cell r="F4">
            <v>9</v>
          </cell>
          <cell r="G4">
            <v>8</v>
          </cell>
          <cell r="H4">
            <v>9</v>
          </cell>
        </row>
        <row r="5">
          <cell r="B5" t="str">
            <v>渡辺　圭子</v>
          </cell>
          <cell r="F5">
            <v>9</v>
          </cell>
          <cell r="G5">
            <v>2</v>
          </cell>
          <cell r="H5">
            <v>4</v>
          </cell>
        </row>
        <row r="6">
          <cell r="B6" t="str">
            <v>西村　良子</v>
          </cell>
          <cell r="F6">
            <v>9</v>
          </cell>
          <cell r="G6">
            <v>7</v>
          </cell>
          <cell r="H6">
            <v>7</v>
          </cell>
        </row>
        <row r="7">
          <cell r="B7" t="str">
            <v>山田　三郎</v>
          </cell>
          <cell r="F7">
            <v>1</v>
          </cell>
          <cell r="G7">
            <v>3</v>
          </cell>
          <cell r="H7">
            <v>2</v>
          </cell>
        </row>
        <row r="8">
          <cell r="B8" t="str">
            <v>吉本　隆</v>
          </cell>
          <cell r="F8">
            <v>3</v>
          </cell>
          <cell r="G8">
            <v>2</v>
          </cell>
          <cell r="H8">
            <v>1</v>
          </cell>
        </row>
        <row r="9">
          <cell r="B9" t="str">
            <v>小山田　実</v>
          </cell>
          <cell r="F9">
            <v>6</v>
          </cell>
          <cell r="G9">
            <v>3</v>
          </cell>
          <cell r="H9">
            <v>2</v>
          </cell>
        </row>
        <row r="10">
          <cell r="B10" t="str">
            <v>佐伯　美歩</v>
          </cell>
          <cell r="F10">
            <v>3</v>
          </cell>
          <cell r="G10">
            <v>2</v>
          </cell>
          <cell r="H10">
            <v>7</v>
          </cell>
        </row>
        <row r="11">
          <cell r="B11" t="str">
            <v>佐藤　恵美</v>
          </cell>
          <cell r="F11">
            <v>3</v>
          </cell>
          <cell r="G11">
            <v>2</v>
          </cell>
          <cell r="H11">
            <v>7</v>
          </cell>
        </row>
        <row r="12">
          <cell r="B12" t="str">
            <v>足立　優花</v>
          </cell>
          <cell r="F12">
            <v>9</v>
          </cell>
          <cell r="G12">
            <v>8</v>
          </cell>
          <cell r="H12">
            <v>9</v>
          </cell>
        </row>
        <row r="13">
          <cell r="B13" t="str">
            <v>小林　雄介</v>
          </cell>
          <cell r="F13">
            <v>8</v>
          </cell>
          <cell r="G13">
            <v>3</v>
          </cell>
          <cell r="H13">
            <v>4</v>
          </cell>
        </row>
        <row r="14">
          <cell r="B14" t="str">
            <v>中村　清幸</v>
          </cell>
          <cell r="F14">
            <v>9</v>
          </cell>
          <cell r="G14">
            <v>7</v>
          </cell>
          <cell r="H14">
            <v>7</v>
          </cell>
        </row>
        <row r="15">
          <cell r="B15" t="str">
            <v>伊藤　靖男</v>
          </cell>
          <cell r="F15">
            <v>1</v>
          </cell>
          <cell r="G15">
            <v>3</v>
          </cell>
          <cell r="H15">
            <v>2</v>
          </cell>
        </row>
        <row r="16">
          <cell r="B16" t="str">
            <v>山本　一郎</v>
          </cell>
          <cell r="F16">
            <v>3</v>
          </cell>
          <cell r="G16">
            <v>2</v>
          </cell>
          <cell r="H16">
            <v>1</v>
          </cell>
        </row>
        <row r="17">
          <cell r="B17" t="str">
            <v>加藤　唯</v>
          </cell>
          <cell r="F17">
            <v>6</v>
          </cell>
          <cell r="G17">
            <v>3</v>
          </cell>
          <cell r="H17">
            <v>2</v>
          </cell>
        </row>
        <row r="18">
          <cell r="B18" t="str">
            <v>山田　和之</v>
          </cell>
          <cell r="F18">
            <v>3</v>
          </cell>
          <cell r="G18">
            <v>2</v>
          </cell>
          <cell r="H18">
            <v>7</v>
          </cell>
        </row>
        <row r="19">
          <cell r="B19" t="str">
            <v>吉田　花子</v>
          </cell>
          <cell r="F19">
            <v>9</v>
          </cell>
          <cell r="G19">
            <v>3</v>
          </cell>
          <cell r="H19">
            <v>6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A14" zoomScaleNormal="100" workbookViewId="0">
      <selection activeCell="M35" sqref="M35"/>
    </sheetView>
  </sheetViews>
  <sheetFormatPr defaultRowHeight="13.2"/>
  <cols>
    <col min="1" max="1" width="5.33203125" customWidth="1"/>
    <col min="2" max="2" width="11" bestFit="1" customWidth="1"/>
    <col min="3" max="3" width="12.21875" customWidth="1"/>
    <col min="4" max="4" width="6.109375" customWidth="1"/>
    <col min="5" max="5" width="6.77734375" customWidth="1"/>
    <col min="6" max="6" width="13.33203125" bestFit="1" customWidth="1"/>
    <col min="7" max="7" width="12.109375" bestFit="1" customWidth="1"/>
    <col min="8" max="8" width="11.44140625" customWidth="1"/>
    <col min="9" max="13" width="7.6640625" customWidth="1"/>
    <col min="14" max="14" width="4" customWidth="1"/>
    <col min="15" max="15" width="2.5546875" bestFit="1" customWidth="1"/>
    <col min="16" max="16" width="4.6640625" bestFit="1" customWidth="1"/>
    <col min="17" max="17" width="7.21875" customWidth="1"/>
  </cols>
  <sheetData>
    <row r="1" spans="1:17" ht="37.5" customHeight="1" thickBot="1">
      <c r="A1" s="41" t="s">
        <v>38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15"/>
    </row>
    <row r="2" spans="1:17" ht="13.8" thickBot="1">
      <c r="A2" s="18" t="s">
        <v>39</v>
      </c>
      <c r="B2" s="19" t="s">
        <v>0</v>
      </c>
      <c r="C2" s="32" t="s">
        <v>40</v>
      </c>
      <c r="D2" s="32" t="s">
        <v>34</v>
      </c>
      <c r="E2" s="22" t="s">
        <v>41</v>
      </c>
      <c r="F2" s="26" t="s">
        <v>21</v>
      </c>
      <c r="G2" s="27" t="s">
        <v>22</v>
      </c>
      <c r="H2" s="28" t="s">
        <v>15</v>
      </c>
      <c r="I2" s="20" t="s">
        <v>1</v>
      </c>
      <c r="J2" s="32" t="s">
        <v>23</v>
      </c>
      <c r="K2" s="21" t="s">
        <v>14</v>
      </c>
      <c r="L2" s="19" t="s">
        <v>2</v>
      </c>
      <c r="M2" s="60" t="s">
        <v>42</v>
      </c>
    </row>
    <row r="3" spans="1:17" ht="17.25" customHeight="1">
      <c r="A3" s="14">
        <v>1</v>
      </c>
      <c r="B3" s="17" t="s">
        <v>7</v>
      </c>
      <c r="C3" s="31" t="str">
        <f>PHONETIC(B3)</f>
        <v>スズキ　ハルカ</v>
      </c>
      <c r="D3" s="36" t="s">
        <v>35</v>
      </c>
      <c r="E3" s="23" t="s">
        <v>19</v>
      </c>
      <c r="F3" s="9">
        <v>6</v>
      </c>
      <c r="G3" s="6">
        <v>2</v>
      </c>
      <c r="H3" s="12">
        <v>8</v>
      </c>
      <c r="I3" s="9">
        <f t="shared" ref="I3:I19" si="0">SUM(F3:H3)</f>
        <v>16</v>
      </c>
      <c r="J3" s="6">
        <f>RANK(I3,$I$3:$I$19,0)</f>
        <v>6</v>
      </c>
      <c r="K3" s="29">
        <f>I3/30</f>
        <v>0.53333333333333333</v>
      </c>
      <c r="L3" s="39">
        <f>AVERAGE(F3:H3)</f>
        <v>5.333333333333333</v>
      </c>
      <c r="M3" s="40" t="str">
        <f>VLOOKUP(L3,$O$5:$Q$7,3,TRUE)</f>
        <v>B</v>
      </c>
      <c r="O3" s="61" t="s">
        <v>43</v>
      </c>
      <c r="P3" s="61"/>
      <c r="Q3" s="61"/>
    </row>
    <row r="4" spans="1:17" ht="17.25" customHeight="1">
      <c r="A4" s="13">
        <v>2</v>
      </c>
      <c r="B4" s="4" t="s">
        <v>37</v>
      </c>
      <c r="C4" s="31" t="str">
        <f t="shared" ref="C4:C19" si="1">PHONETIC(B4)</f>
        <v>サイトウ　ヒロシ</v>
      </c>
      <c r="D4" s="37" t="s">
        <v>36</v>
      </c>
      <c r="E4" s="24" t="s">
        <v>16</v>
      </c>
      <c r="F4" s="7">
        <v>9</v>
      </c>
      <c r="G4" s="2">
        <v>8</v>
      </c>
      <c r="H4" s="10">
        <v>9</v>
      </c>
      <c r="I4" s="7">
        <f t="shared" si="0"/>
        <v>26</v>
      </c>
      <c r="J4" s="6">
        <f t="shared" ref="J4:J19" si="2">RANK(I4,$I$3:$I$19,0)</f>
        <v>1</v>
      </c>
      <c r="K4" s="29">
        <f t="shared" ref="K4:K18" si="3">I4/30</f>
        <v>0.8666666666666667</v>
      </c>
      <c r="L4" s="62">
        <f t="shared" ref="L4:L19" si="4">AVERAGE(F4:H4)</f>
        <v>8.6666666666666661</v>
      </c>
      <c r="M4" s="40" t="str">
        <f t="shared" ref="M4:M19" si="5">VLOOKUP(L4,$O$5:$Q$7,3,TRUE)</f>
        <v>A</v>
      </c>
      <c r="O4" s="63" t="s">
        <v>2</v>
      </c>
      <c r="P4" s="64"/>
      <c r="Q4" s="65" t="s">
        <v>42</v>
      </c>
    </row>
    <row r="5" spans="1:17" ht="17.25" customHeight="1">
      <c r="A5" s="13">
        <v>3</v>
      </c>
      <c r="B5" s="1" t="s">
        <v>8</v>
      </c>
      <c r="C5" s="31" t="str">
        <f t="shared" si="1"/>
        <v>ワタナベ　ケイコ</v>
      </c>
      <c r="D5" s="36" t="s">
        <v>35</v>
      </c>
      <c r="E5" s="24" t="s">
        <v>20</v>
      </c>
      <c r="F5" s="7">
        <v>9</v>
      </c>
      <c r="G5" s="2">
        <v>2</v>
      </c>
      <c r="H5" s="10">
        <v>4</v>
      </c>
      <c r="I5" s="7">
        <f t="shared" si="0"/>
        <v>15</v>
      </c>
      <c r="J5" s="6">
        <f t="shared" si="2"/>
        <v>7</v>
      </c>
      <c r="K5" s="29">
        <f t="shared" si="3"/>
        <v>0.5</v>
      </c>
      <c r="L5" s="62">
        <f t="shared" si="4"/>
        <v>5</v>
      </c>
      <c r="M5" s="40" t="str">
        <f t="shared" si="5"/>
        <v>B</v>
      </c>
      <c r="O5" s="66">
        <v>0</v>
      </c>
      <c r="P5" s="67" t="s">
        <v>44</v>
      </c>
      <c r="Q5" s="68" t="s">
        <v>45</v>
      </c>
    </row>
    <row r="6" spans="1:17" ht="17.25" customHeight="1">
      <c r="A6" s="13">
        <v>4</v>
      </c>
      <c r="B6" s="1" t="s">
        <v>24</v>
      </c>
      <c r="C6" s="31" t="str">
        <f t="shared" si="1"/>
        <v>ニシムラ　ヨシコ</v>
      </c>
      <c r="D6" s="36" t="s">
        <v>35</v>
      </c>
      <c r="E6" s="24" t="s">
        <v>17</v>
      </c>
      <c r="F6" s="7">
        <v>9</v>
      </c>
      <c r="G6" s="2">
        <v>7</v>
      </c>
      <c r="H6" s="10">
        <v>7</v>
      </c>
      <c r="I6" s="7">
        <f t="shared" ref="I6:I12" si="6">SUM(F6:H6)</f>
        <v>23</v>
      </c>
      <c r="J6" s="6">
        <f t="shared" si="2"/>
        <v>3</v>
      </c>
      <c r="K6" s="29">
        <f t="shared" si="3"/>
        <v>0.76666666666666672</v>
      </c>
      <c r="L6" s="62">
        <f t="shared" si="4"/>
        <v>7.666666666666667</v>
      </c>
      <c r="M6" s="40" t="str">
        <f t="shared" si="5"/>
        <v>A</v>
      </c>
      <c r="O6" s="66">
        <v>3</v>
      </c>
      <c r="P6" s="67" t="s">
        <v>44</v>
      </c>
      <c r="Q6" s="68" t="s">
        <v>46</v>
      </c>
    </row>
    <row r="7" spans="1:17" ht="17.25" customHeight="1">
      <c r="A7" s="13">
        <v>5</v>
      </c>
      <c r="B7" s="1" t="s">
        <v>28</v>
      </c>
      <c r="C7" s="31" t="str">
        <f t="shared" si="1"/>
        <v>ヤマダ　サブロウ</v>
      </c>
      <c r="D7" s="37" t="s">
        <v>36</v>
      </c>
      <c r="E7" s="24" t="s">
        <v>16</v>
      </c>
      <c r="F7" s="7">
        <v>1</v>
      </c>
      <c r="G7" s="2">
        <v>3</v>
      </c>
      <c r="H7" s="10">
        <v>2</v>
      </c>
      <c r="I7" s="7">
        <f t="shared" si="6"/>
        <v>6</v>
      </c>
      <c r="J7" s="6">
        <f t="shared" si="2"/>
        <v>14</v>
      </c>
      <c r="K7" s="29">
        <f t="shared" si="3"/>
        <v>0.2</v>
      </c>
      <c r="L7" s="62">
        <f t="shared" si="4"/>
        <v>2</v>
      </c>
      <c r="M7" s="40" t="str">
        <f t="shared" si="5"/>
        <v>C</v>
      </c>
      <c r="O7" s="69">
        <v>7</v>
      </c>
      <c r="P7" s="70" t="s">
        <v>44</v>
      </c>
      <c r="Q7" s="71" t="s">
        <v>47</v>
      </c>
    </row>
    <row r="8" spans="1:17" ht="17.25" customHeight="1">
      <c r="A8" s="13">
        <v>6</v>
      </c>
      <c r="B8" s="1" t="s">
        <v>29</v>
      </c>
      <c r="C8" s="31" t="str">
        <f t="shared" si="1"/>
        <v>ヨシモト　タカシ</v>
      </c>
      <c r="D8" s="37" t="s">
        <v>36</v>
      </c>
      <c r="E8" s="24" t="s">
        <v>18</v>
      </c>
      <c r="F8" s="7">
        <v>3</v>
      </c>
      <c r="G8" s="2">
        <v>2</v>
      </c>
      <c r="H8" s="10">
        <v>1</v>
      </c>
      <c r="I8" s="7">
        <f t="shared" si="6"/>
        <v>6</v>
      </c>
      <c r="J8" s="6">
        <f t="shared" si="2"/>
        <v>14</v>
      </c>
      <c r="K8" s="29">
        <f t="shared" si="3"/>
        <v>0.2</v>
      </c>
      <c r="L8" s="62">
        <f t="shared" si="4"/>
        <v>2</v>
      </c>
      <c r="M8" s="40" t="str">
        <f t="shared" si="5"/>
        <v>C</v>
      </c>
    </row>
    <row r="9" spans="1:17" ht="17.25" customHeight="1">
      <c r="A9" s="13">
        <v>7</v>
      </c>
      <c r="B9" s="1" t="s">
        <v>30</v>
      </c>
      <c r="C9" s="31" t="str">
        <f t="shared" si="1"/>
        <v>オヤマダ　ミノル</v>
      </c>
      <c r="D9" s="37" t="s">
        <v>36</v>
      </c>
      <c r="E9" s="24" t="s">
        <v>19</v>
      </c>
      <c r="F9" s="7">
        <v>6</v>
      </c>
      <c r="G9" s="2">
        <v>3</v>
      </c>
      <c r="H9" s="10">
        <v>2</v>
      </c>
      <c r="I9" s="7">
        <f t="shared" si="6"/>
        <v>11</v>
      </c>
      <c r="J9" s="6">
        <f t="shared" si="2"/>
        <v>12</v>
      </c>
      <c r="K9" s="29">
        <f t="shared" si="3"/>
        <v>0.36666666666666664</v>
      </c>
      <c r="L9" s="62">
        <f t="shared" si="4"/>
        <v>3.6666666666666665</v>
      </c>
      <c r="M9" s="40" t="str">
        <f t="shared" si="5"/>
        <v>B</v>
      </c>
    </row>
    <row r="10" spans="1:17" ht="17.25" customHeight="1">
      <c r="A10" s="13">
        <v>8</v>
      </c>
      <c r="B10" s="1" t="s">
        <v>31</v>
      </c>
      <c r="C10" s="31" t="str">
        <f t="shared" si="1"/>
        <v>サエキ　ミホ</v>
      </c>
      <c r="D10" s="36" t="s">
        <v>35</v>
      </c>
      <c r="E10" s="24" t="s">
        <v>25</v>
      </c>
      <c r="F10" s="7">
        <v>3</v>
      </c>
      <c r="G10" s="2">
        <v>2</v>
      </c>
      <c r="H10" s="10">
        <v>7</v>
      </c>
      <c r="I10" s="7">
        <f t="shared" si="6"/>
        <v>12</v>
      </c>
      <c r="J10" s="6">
        <f t="shared" si="2"/>
        <v>9</v>
      </c>
      <c r="K10" s="29">
        <f t="shared" si="3"/>
        <v>0.4</v>
      </c>
      <c r="L10" s="62">
        <f t="shared" si="4"/>
        <v>4</v>
      </c>
      <c r="M10" s="40" t="str">
        <f t="shared" si="5"/>
        <v>B</v>
      </c>
    </row>
    <row r="11" spans="1:17" ht="17.25" customHeight="1">
      <c r="A11" s="13">
        <v>9</v>
      </c>
      <c r="B11" s="1" t="s">
        <v>32</v>
      </c>
      <c r="C11" s="31" t="str">
        <f t="shared" si="1"/>
        <v>サトウ　メグミ</v>
      </c>
      <c r="D11" s="36" t="s">
        <v>35</v>
      </c>
      <c r="E11" s="24" t="s">
        <v>26</v>
      </c>
      <c r="F11" s="7">
        <v>3</v>
      </c>
      <c r="G11" s="2">
        <v>2</v>
      </c>
      <c r="H11" s="10">
        <v>7</v>
      </c>
      <c r="I11" s="7">
        <f t="shared" si="6"/>
        <v>12</v>
      </c>
      <c r="J11" s="6">
        <f t="shared" si="2"/>
        <v>9</v>
      </c>
      <c r="K11" s="29">
        <f t="shared" si="3"/>
        <v>0.4</v>
      </c>
      <c r="L11" s="62">
        <f t="shared" si="4"/>
        <v>4</v>
      </c>
      <c r="M11" s="40" t="str">
        <f t="shared" si="5"/>
        <v>B</v>
      </c>
    </row>
    <row r="12" spans="1:17" ht="17.25" customHeight="1">
      <c r="A12" s="13">
        <v>10</v>
      </c>
      <c r="B12" s="1" t="s">
        <v>33</v>
      </c>
      <c r="C12" s="31" t="str">
        <f t="shared" si="1"/>
        <v>アダチ　ユカ</v>
      </c>
      <c r="D12" s="36" t="s">
        <v>35</v>
      </c>
      <c r="E12" s="24" t="s">
        <v>27</v>
      </c>
      <c r="F12" s="7">
        <v>9</v>
      </c>
      <c r="G12" s="2">
        <v>8</v>
      </c>
      <c r="H12" s="10">
        <v>9</v>
      </c>
      <c r="I12" s="7">
        <f t="shared" si="6"/>
        <v>26</v>
      </c>
      <c r="J12" s="6">
        <f t="shared" si="2"/>
        <v>1</v>
      </c>
      <c r="K12" s="29">
        <f t="shared" si="3"/>
        <v>0.8666666666666667</v>
      </c>
      <c r="L12" s="62">
        <f t="shared" si="4"/>
        <v>8.6666666666666661</v>
      </c>
      <c r="M12" s="40" t="str">
        <f t="shared" si="5"/>
        <v>A</v>
      </c>
    </row>
    <row r="13" spans="1:17" ht="17.25" customHeight="1">
      <c r="A13" s="13">
        <v>11</v>
      </c>
      <c r="B13" s="1" t="s">
        <v>11</v>
      </c>
      <c r="C13" s="31" t="str">
        <f t="shared" si="1"/>
        <v>コバヤシ　ユウスケ</v>
      </c>
      <c r="D13" s="37" t="s">
        <v>36</v>
      </c>
      <c r="E13" s="24" t="s">
        <v>17</v>
      </c>
      <c r="F13" s="7">
        <v>8</v>
      </c>
      <c r="G13" s="2">
        <v>3</v>
      </c>
      <c r="H13" s="10">
        <v>4</v>
      </c>
      <c r="I13" s="7">
        <f t="shared" si="0"/>
        <v>15</v>
      </c>
      <c r="J13" s="6">
        <f t="shared" si="2"/>
        <v>7</v>
      </c>
      <c r="K13" s="29">
        <f t="shared" si="3"/>
        <v>0.5</v>
      </c>
      <c r="L13" s="62">
        <f t="shared" si="4"/>
        <v>5</v>
      </c>
      <c r="M13" s="40" t="str">
        <f t="shared" si="5"/>
        <v>B</v>
      </c>
    </row>
    <row r="14" spans="1:17" ht="17.25" customHeight="1">
      <c r="A14" s="13">
        <v>12</v>
      </c>
      <c r="B14" s="1" t="s">
        <v>12</v>
      </c>
      <c r="C14" s="31" t="str">
        <f t="shared" si="1"/>
        <v>ナカムラ　キヨユキ</v>
      </c>
      <c r="D14" s="37" t="s">
        <v>36</v>
      </c>
      <c r="E14" s="24" t="s">
        <v>20</v>
      </c>
      <c r="F14" s="7">
        <v>9</v>
      </c>
      <c r="G14" s="2">
        <v>7</v>
      </c>
      <c r="H14" s="10">
        <v>7</v>
      </c>
      <c r="I14" s="7">
        <f t="shared" si="0"/>
        <v>23</v>
      </c>
      <c r="J14" s="6">
        <f t="shared" si="2"/>
        <v>3</v>
      </c>
      <c r="K14" s="29">
        <f t="shared" si="3"/>
        <v>0.76666666666666672</v>
      </c>
      <c r="L14" s="62">
        <f t="shared" si="4"/>
        <v>7.666666666666667</v>
      </c>
      <c r="M14" s="40" t="str">
        <f t="shared" si="5"/>
        <v>A</v>
      </c>
    </row>
    <row r="15" spans="1:17" ht="17.25" customHeight="1">
      <c r="A15" s="13">
        <v>13</v>
      </c>
      <c r="B15" s="1" t="s">
        <v>9</v>
      </c>
      <c r="C15" s="31" t="str">
        <f t="shared" si="1"/>
        <v>イトウ　ヤスオ</v>
      </c>
      <c r="D15" s="37" t="s">
        <v>36</v>
      </c>
      <c r="E15" s="24" t="s">
        <v>18</v>
      </c>
      <c r="F15" s="7">
        <v>1</v>
      </c>
      <c r="G15" s="2">
        <v>3</v>
      </c>
      <c r="H15" s="10">
        <v>2</v>
      </c>
      <c r="I15" s="7">
        <f t="shared" si="0"/>
        <v>6</v>
      </c>
      <c r="J15" s="6">
        <f t="shared" si="2"/>
        <v>14</v>
      </c>
      <c r="K15" s="29">
        <f t="shared" si="3"/>
        <v>0.2</v>
      </c>
      <c r="L15" s="62">
        <f t="shared" si="4"/>
        <v>2</v>
      </c>
      <c r="M15" s="40" t="str">
        <f t="shared" si="5"/>
        <v>C</v>
      </c>
    </row>
    <row r="16" spans="1:17" ht="17.25" customHeight="1">
      <c r="A16" s="13">
        <v>14</v>
      </c>
      <c r="B16" s="1" t="s">
        <v>5</v>
      </c>
      <c r="C16" s="31" t="str">
        <f t="shared" si="1"/>
        <v>ヤマモト　イチロウ</v>
      </c>
      <c r="D16" s="37" t="s">
        <v>36</v>
      </c>
      <c r="E16" s="24" t="s">
        <v>17</v>
      </c>
      <c r="F16" s="7">
        <v>3</v>
      </c>
      <c r="G16" s="2">
        <v>2</v>
      </c>
      <c r="H16" s="10">
        <v>1</v>
      </c>
      <c r="I16" s="7">
        <f t="shared" si="0"/>
        <v>6</v>
      </c>
      <c r="J16" s="6">
        <f t="shared" si="2"/>
        <v>14</v>
      </c>
      <c r="K16" s="29">
        <f t="shared" si="3"/>
        <v>0.2</v>
      </c>
      <c r="L16" s="62">
        <f t="shared" si="4"/>
        <v>2</v>
      </c>
      <c r="M16" s="40" t="str">
        <f t="shared" si="5"/>
        <v>C</v>
      </c>
    </row>
    <row r="17" spans="1:13" ht="17.25" customHeight="1">
      <c r="A17" s="13">
        <v>15</v>
      </c>
      <c r="B17" s="1" t="s">
        <v>10</v>
      </c>
      <c r="C17" s="31" t="str">
        <f t="shared" si="1"/>
        <v>カトウ　ユイ</v>
      </c>
      <c r="D17" s="36" t="s">
        <v>35</v>
      </c>
      <c r="E17" s="24" t="s">
        <v>20</v>
      </c>
      <c r="F17" s="7">
        <v>6</v>
      </c>
      <c r="G17" s="2">
        <v>3</v>
      </c>
      <c r="H17" s="10">
        <v>2</v>
      </c>
      <c r="I17" s="7">
        <f t="shared" si="0"/>
        <v>11</v>
      </c>
      <c r="J17" s="6">
        <f t="shared" si="2"/>
        <v>12</v>
      </c>
      <c r="K17" s="29">
        <f t="shared" si="3"/>
        <v>0.36666666666666664</v>
      </c>
      <c r="L17" s="62">
        <f t="shared" si="4"/>
        <v>3.6666666666666665</v>
      </c>
      <c r="M17" s="40" t="str">
        <f t="shared" si="5"/>
        <v>B</v>
      </c>
    </row>
    <row r="18" spans="1:13" ht="17.25" customHeight="1">
      <c r="A18" s="13">
        <v>16</v>
      </c>
      <c r="B18" s="1" t="s">
        <v>13</v>
      </c>
      <c r="C18" s="31" t="str">
        <f t="shared" si="1"/>
        <v>ヤマダ　カズユキ</v>
      </c>
      <c r="D18" s="37" t="s">
        <v>36</v>
      </c>
      <c r="E18" s="24" t="s">
        <v>18</v>
      </c>
      <c r="F18" s="7">
        <v>3</v>
      </c>
      <c r="G18" s="2">
        <v>2</v>
      </c>
      <c r="H18" s="10">
        <v>7</v>
      </c>
      <c r="I18" s="7">
        <f t="shared" si="0"/>
        <v>12</v>
      </c>
      <c r="J18" s="6">
        <f t="shared" si="2"/>
        <v>9</v>
      </c>
      <c r="K18" s="29">
        <f t="shared" si="3"/>
        <v>0.4</v>
      </c>
      <c r="L18" s="62">
        <f t="shared" si="4"/>
        <v>4</v>
      </c>
      <c r="M18" s="40" t="str">
        <f t="shared" si="5"/>
        <v>B</v>
      </c>
    </row>
    <row r="19" spans="1:13" ht="17.25" customHeight="1" thickBot="1">
      <c r="A19" s="13">
        <v>17</v>
      </c>
      <c r="B19" s="16" t="s">
        <v>6</v>
      </c>
      <c r="C19" s="31" t="str">
        <f t="shared" si="1"/>
        <v>ヨシダ　ハナコ</v>
      </c>
      <c r="D19" s="38" t="s">
        <v>35</v>
      </c>
      <c r="E19" s="25" t="s">
        <v>19</v>
      </c>
      <c r="F19" s="8">
        <v>9</v>
      </c>
      <c r="G19" s="5">
        <v>3</v>
      </c>
      <c r="H19" s="11">
        <v>6</v>
      </c>
      <c r="I19" s="8">
        <f t="shared" si="0"/>
        <v>18</v>
      </c>
      <c r="J19" s="6">
        <f t="shared" si="2"/>
        <v>5</v>
      </c>
      <c r="K19" s="30">
        <f>I19/30</f>
        <v>0.6</v>
      </c>
      <c r="L19" s="72">
        <f t="shared" si="4"/>
        <v>6</v>
      </c>
      <c r="M19" s="40" t="str">
        <f t="shared" si="5"/>
        <v>B</v>
      </c>
    </row>
    <row r="20" spans="1:13" ht="17.25" customHeight="1">
      <c r="A20" s="42" t="s">
        <v>1</v>
      </c>
      <c r="B20" s="43"/>
      <c r="C20" s="43"/>
      <c r="D20" s="43"/>
      <c r="E20" s="44"/>
      <c r="F20" s="9">
        <f>SUM(F3:F19)</f>
        <v>97</v>
      </c>
      <c r="G20" s="6">
        <f>SUM(G3:G19)</f>
        <v>62</v>
      </c>
      <c r="H20" s="12">
        <f>SUM(H3:H19)</f>
        <v>85</v>
      </c>
      <c r="I20" s="45"/>
      <c r="J20" s="46"/>
      <c r="K20" s="46"/>
      <c r="L20" s="46"/>
      <c r="M20" s="47"/>
    </row>
    <row r="21" spans="1:13" ht="17.25" customHeight="1">
      <c r="A21" s="54" t="s">
        <v>3</v>
      </c>
      <c r="B21" s="55"/>
      <c r="C21" s="55"/>
      <c r="D21" s="55"/>
      <c r="E21" s="56"/>
      <c r="F21" s="7">
        <f>MAX(F3:F19)</f>
        <v>9</v>
      </c>
      <c r="G21" s="2">
        <f>MAX(G3:G19)</f>
        <v>8</v>
      </c>
      <c r="H21" s="10">
        <f>MAX(H3:H19)</f>
        <v>9</v>
      </c>
      <c r="I21" s="48"/>
      <c r="J21" s="49"/>
      <c r="K21" s="49"/>
      <c r="L21" s="49"/>
      <c r="M21" s="50"/>
    </row>
    <row r="22" spans="1:13" ht="17.25" customHeight="1">
      <c r="A22" s="54" t="s">
        <v>4</v>
      </c>
      <c r="B22" s="55"/>
      <c r="C22" s="55"/>
      <c r="D22" s="55"/>
      <c r="E22" s="56"/>
      <c r="F22" s="7">
        <f>MIN(F3:F19)</f>
        <v>1</v>
      </c>
      <c r="G22" s="2">
        <f>MIN(G3:G19)</f>
        <v>2</v>
      </c>
      <c r="H22" s="10">
        <f>MIN(H3:H19)</f>
        <v>1</v>
      </c>
      <c r="I22" s="48"/>
      <c r="J22" s="49"/>
      <c r="K22" s="49"/>
      <c r="L22" s="49"/>
      <c r="M22" s="50"/>
    </row>
    <row r="23" spans="1:13" ht="17.25" customHeight="1" thickBot="1">
      <c r="A23" s="57" t="s">
        <v>2</v>
      </c>
      <c r="B23" s="58"/>
      <c r="C23" s="58"/>
      <c r="D23" s="58"/>
      <c r="E23" s="59"/>
      <c r="F23" s="33">
        <f>AVERAGE(F3:F19)</f>
        <v>5.7058823529411766</v>
      </c>
      <c r="G23" s="34">
        <f>AVERAGE(G3:G19)</f>
        <v>3.6470588235294117</v>
      </c>
      <c r="H23" s="35">
        <f>AVERAGE(H3:H19)</f>
        <v>5</v>
      </c>
      <c r="I23" s="51"/>
      <c r="J23" s="52"/>
      <c r="K23" s="52"/>
      <c r="L23" s="52"/>
      <c r="M23" s="53"/>
    </row>
    <row r="53" spans="2:5">
      <c r="B53" s="3"/>
      <c r="C53" s="3"/>
      <c r="D53" s="3"/>
      <c r="E53" s="3"/>
    </row>
  </sheetData>
  <mergeCells count="8">
    <mergeCell ref="A1:M1"/>
    <mergeCell ref="O3:Q3"/>
    <mergeCell ref="O4:P4"/>
    <mergeCell ref="A20:E20"/>
    <mergeCell ref="I20:M23"/>
    <mergeCell ref="A21:E21"/>
    <mergeCell ref="A22:E22"/>
    <mergeCell ref="A23:E23"/>
  </mergeCells>
  <phoneticPr fontId="2"/>
  <printOptions horizontalCentered="1"/>
  <pageMargins left="0.78740157480314965" right="0.78740157480314965" top="1.2598425196850394" bottom="0.98425196850393704" header="0.51181102362204722" footer="0.51181102362204722"/>
  <pageSetup paperSize="13" orientation="landscape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2008-10-28T08:11:40Z</dcterms:created>
  <dcterms:modified xsi:type="dcterms:W3CDTF">2012-09-12T06:14:32Z</dcterms:modified>
</cp:coreProperties>
</file>